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5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<sst xmlns="http://schemas.openxmlformats.org/spreadsheetml/2006/main" count="18" uniqueCount="18">
  <si>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Figure about 50,000 cars sold in Southern California</t>
  </si>
  <si>
    <t>Cars sold</t>
  </si>
  <si>
    <t>Miles per annual cohort</t>
  </si>
  <si>
    <t>Miles</t>
  </si>
  <si>
    <t>Excess NOx per mile</t>
  </si>
  <si>
    <t>About .0019 to .0095 excess deaths per ton of NOx</t>
  </si>
  <si>
    <t>Total excess tons of Nox</t>
  </si>
  <si>
    <t>Total excess deaths (low)</t>
  </si>
  <si>
    <t>Total excess deaths (high)</t>
  </si>
  <si>
    <t>About 500,000 diesel cars sold over past six years in US</t>
  </si>
  <si>
    <t>Total miles driven over six years</t>
  </si>
  <si>
    <t>Total excess grams of NOx</t>
  </si>
  <si>
    <t>Tier 2 Bin 5 NOx limit is .07 gpm</t>
  </si>
  <si>
    <t>VW cars were averaging about 30x the limit, or 2.1 gpm</t>
  </si>
  <si>
    <t>Note: an earlier version of this spreadsheet erroneously used a figure of .05 grams.</t>
  </si>
  <si>
    <t>Total US</t>
  </si>
  <si>
    <t>Total worldwide</t>
  </si>
  <si>
    <t>Multiply by ten for US total, multiply by 220 for worldwide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</si>
</sst>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h:mm:ss\ AM/PM"/>
    <numFmt numFmtId="168" formatCode="0.0000"/>
    <numFmt numFmtId="169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3" max="3" width="10.7109375" style="0" customWidth="1"/>
    <col min="4" max="4" width="23.00390625" style="0" customWidth="1"/>
    <col min="5" max="5" width="18.57421875" style="0" customWidth="1"/>
    <col min="6" max="6" width="19.28125" style="0" customWidth="1"/>
  </cols>
  <sheetData>
    <row r="1" ht="15">
      <c r="A1" t="s">
        <v>9</v>
      </c>
    </row>
    <row r="2" ht="15">
      <c r="A2" t="s">
        <v>0</v>
      </c>
    </row>
    <row r="3" spans="1:5" ht="15">
      <c r="A3" t="s">
        <v>12</v>
      </c>
      <c r="E3" t="s">
        <v>14</v>
      </c>
    </row>
    <row r="4" ht="15">
      <c r="A4" t="s">
        <v>13</v>
      </c>
    </row>
    <row r="5" ht="15">
      <c r="A5" t="s">
        <v>5</v>
      </c>
    </row>
    <row r="6" ht="15">
      <c r="A6" t="s">
        <v>17</v>
      </c>
    </row>
    <row r="9" spans="2:6" s="3" customFormat="1" ht="15">
      <c r="B9" s="3" t="s">
        <v>3</v>
      </c>
      <c r="C9" s="3" t="s">
        <v>1</v>
      </c>
      <c r="D9" s="3" t="s">
        <v>2</v>
      </c>
      <c r="E9" s="3" t="s">
        <v>15</v>
      </c>
      <c r="F9" s="3" t="s">
        <v>16</v>
      </c>
    </row>
    <row r="10" spans="1:6" ht="15">
      <c r="A10">
        <v>2009</v>
      </c>
      <c r="B10">
        <f aca="true" t="shared" si="0" ref="B10:B15">12000*(2015-A10)</f>
        <v>72000</v>
      </c>
      <c r="C10">
        <v>3000</v>
      </c>
      <c r="D10" s="2">
        <f aca="true" t="shared" si="1" ref="D10:D15">B10*C10</f>
        <v>216000000</v>
      </c>
      <c r="E10" s="6">
        <f>D10*10</f>
        <v>2160000000</v>
      </c>
      <c r="F10" s="6">
        <f>D10*220</f>
        <v>47520000000</v>
      </c>
    </row>
    <row r="11" spans="1:6" ht="15">
      <c r="A11">
        <v>2010</v>
      </c>
      <c r="B11">
        <f t="shared" si="0"/>
        <v>60000</v>
      </c>
      <c r="C11">
        <v>5000</v>
      </c>
      <c r="D11" s="2">
        <f t="shared" si="1"/>
        <v>300000000</v>
      </c>
      <c r="E11" s="6">
        <f aca="true" t="shared" si="2" ref="E11:E22">D11*10</f>
        <v>3000000000</v>
      </c>
      <c r="F11" s="6">
        <f aca="true" t="shared" si="3" ref="F11:F22">D11*220</f>
        <v>66000000000</v>
      </c>
    </row>
    <row r="12" spans="1:6" ht="15">
      <c r="A12">
        <v>2011</v>
      </c>
      <c r="B12">
        <f t="shared" si="0"/>
        <v>48000</v>
      </c>
      <c r="C12">
        <v>7000</v>
      </c>
      <c r="D12" s="2">
        <f t="shared" si="1"/>
        <v>336000000</v>
      </c>
      <c r="E12" s="6">
        <f t="shared" si="2"/>
        <v>3360000000</v>
      </c>
      <c r="F12" s="6">
        <f t="shared" si="3"/>
        <v>73920000000</v>
      </c>
    </row>
    <row r="13" spans="1:6" ht="15">
      <c r="A13">
        <v>2012</v>
      </c>
      <c r="B13">
        <f t="shared" si="0"/>
        <v>36000</v>
      </c>
      <c r="C13">
        <v>10000</v>
      </c>
      <c r="D13" s="2">
        <f t="shared" si="1"/>
        <v>360000000</v>
      </c>
      <c r="E13" s="6">
        <f t="shared" si="2"/>
        <v>3600000000</v>
      </c>
      <c r="F13" s="6">
        <f t="shared" si="3"/>
        <v>79200000000</v>
      </c>
    </row>
    <row r="14" spans="1:6" ht="15">
      <c r="A14">
        <v>2013</v>
      </c>
      <c r="B14">
        <f t="shared" si="0"/>
        <v>24000</v>
      </c>
      <c r="C14">
        <v>12000</v>
      </c>
      <c r="D14" s="2">
        <f t="shared" si="1"/>
        <v>288000000</v>
      </c>
      <c r="E14" s="6">
        <f t="shared" si="2"/>
        <v>2880000000</v>
      </c>
      <c r="F14" s="6">
        <f t="shared" si="3"/>
        <v>63360000000</v>
      </c>
    </row>
    <row r="15" spans="1:6" ht="15">
      <c r="A15">
        <v>2014</v>
      </c>
      <c r="B15">
        <f t="shared" si="0"/>
        <v>12000</v>
      </c>
      <c r="C15">
        <v>13000</v>
      </c>
      <c r="D15" s="2">
        <f t="shared" si="1"/>
        <v>156000000</v>
      </c>
      <c r="E15" s="6">
        <f t="shared" si="2"/>
        <v>1560000000</v>
      </c>
      <c r="F15" s="6">
        <f t="shared" si="3"/>
        <v>34320000000</v>
      </c>
    </row>
    <row r="16" spans="3:4" ht="15">
      <c r="C16">
        <f>SUM(C10:C15)</f>
        <v>50000</v>
      </c>
      <c r="D16" s="2"/>
    </row>
    <row r="17" spans="1:6" ht="15">
      <c r="A17" t="s">
        <v>10</v>
      </c>
      <c r="D17" s="2">
        <f>SUM(D10:D15)</f>
        <v>1656000000</v>
      </c>
      <c r="E17">
        <f t="shared" si="2"/>
        <v>16560000000</v>
      </c>
      <c r="F17">
        <f t="shared" si="3"/>
        <v>364320000000</v>
      </c>
    </row>
    <row r="18" spans="1:6" ht="15">
      <c r="A18" t="s">
        <v>4</v>
      </c>
      <c r="D18" s="1">
        <v>2.1</v>
      </c>
      <c r="E18">
        <v>2.1</v>
      </c>
      <c r="F18">
        <v>2.1</v>
      </c>
    </row>
    <row r="19" spans="1:6" ht="15">
      <c r="A19" t="s">
        <v>11</v>
      </c>
      <c r="D19" s="2">
        <f>D17*D18</f>
        <v>3477600000</v>
      </c>
      <c r="E19">
        <f t="shared" si="2"/>
        <v>34776000000</v>
      </c>
      <c r="F19">
        <f t="shared" si="3"/>
        <v>765072000000</v>
      </c>
    </row>
    <row r="20" spans="1:6" ht="15">
      <c r="A20" t="s">
        <v>6</v>
      </c>
      <c r="D20" s="4">
        <f>D19/907000</f>
        <v>3834.1786108048514</v>
      </c>
      <c r="E20" s="5">
        <f t="shared" si="2"/>
        <v>38341.786108048516</v>
      </c>
      <c r="F20" s="5">
        <f t="shared" si="3"/>
        <v>843519.2943770672</v>
      </c>
    </row>
    <row r="21" spans="1:6" ht="15">
      <c r="A21" t="s">
        <v>7</v>
      </c>
      <c r="D21" s="5">
        <f>D20*0.0019</f>
        <v>7.284939360529218</v>
      </c>
      <c r="E21" s="5">
        <f t="shared" si="2"/>
        <v>72.84939360529218</v>
      </c>
      <c r="F21" s="5">
        <f t="shared" si="3"/>
        <v>1602.686659316428</v>
      </c>
    </row>
    <row r="22" spans="1:6" ht="15">
      <c r="A22" t="s">
        <v>8</v>
      </c>
      <c r="D22" s="5">
        <f>D20*0.0095</f>
        <v>36.42469680264609</v>
      </c>
      <c r="E22" s="5">
        <f t="shared" si="2"/>
        <v>364.2469680264609</v>
      </c>
      <c r="F22" s="5">
        <f t="shared" si="3"/>
        <v>8013.4332965821395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Drum</dc:creator>
  <cp:keywords/>
  <dc:description/>
  <cp:lastModifiedBy>Kevin Drum</cp:lastModifiedBy>
  <dcterms:created xsi:type="dcterms:W3CDTF">2015-09-20T17:26:09Z</dcterms:created>
  <dcterms:modified xsi:type="dcterms:W3CDTF">2015-09-24T17:12:05Z</dcterms:modified>
  <cp:category/>
  <cp:version/>
  <cp:contentType/>
  <cp:contentStatus/>
</cp:coreProperties>
</file>